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laureauas-my.sharepoint.com/personal/virpekk_laurea_fi/Documents/Virve/Laurea/dCELL/MOOC_tiimi/Verkko-opintojen mitoituslaskuri/"/>
    </mc:Choice>
  </mc:AlternateContent>
  <xr:revisionPtr revIDLastSave="29" documentId="8_{62BEFC86-BF99-40B2-B1BD-157A8EF85DED}" xr6:coauthVersionLast="47" xr6:coauthVersionMax="47" xr10:uidLastSave="{76B7C6DD-E498-481C-B8AD-54AC3E1A05FF}"/>
  <bookViews>
    <workbookView xWindow="-28920" yWindow="-120" windowWidth="29040" windowHeight="15840" xr2:uid="{00000000-000D-0000-FFFF-FFFF00000000}"/>
  </bookViews>
  <sheets>
    <sheet name="Mitoituslaskur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" l="1"/>
  <c r="D46" i="1"/>
  <c r="D45" i="1"/>
  <c r="D41" i="1"/>
  <c r="D40" i="1"/>
  <c r="D36" i="1"/>
  <c r="D35" i="1"/>
  <c r="D34" i="1"/>
  <c r="D30" i="1"/>
  <c r="D28" i="1"/>
  <c r="D27" i="1"/>
  <c r="D22" i="1"/>
  <c r="D21" i="1"/>
  <c r="D20" i="1"/>
  <c r="D19" i="1"/>
  <c r="D16" i="1"/>
  <c r="C52" i="1" s="1"/>
  <c r="C10" i="1"/>
  <c r="D48" i="1" l="1"/>
  <c r="C57" i="1" s="1"/>
  <c r="D42" i="1"/>
  <c r="C56" i="1" s="1"/>
  <c r="D37" i="1"/>
  <c r="C55" i="1" s="1"/>
  <c r="D31" i="1"/>
  <c r="C54" i="1" s="1"/>
  <c r="D23" i="1"/>
  <c r="C53" i="1" s="1"/>
  <c r="C58" i="1" l="1"/>
  <c r="D53" i="1" s="1"/>
  <c r="D56" i="1" l="1"/>
  <c r="D55" i="1"/>
  <c r="C59" i="1"/>
  <c r="D54" i="1"/>
  <c r="D52" i="1"/>
  <c r="D57" i="1"/>
  <c r="D58" i="1" l="1"/>
</calcChain>
</file>

<file path=xl/sharedStrings.xml><?xml version="1.0" encoding="utf-8"?>
<sst xmlns="http://schemas.openxmlformats.org/spreadsheetml/2006/main" count="94" uniqueCount="77">
  <si>
    <t>VERKKO-OPINNON MITOITUSLASKURI</t>
  </si>
  <si>
    <t>Laskuri xMOOCin ajankäytön mitoitukseeen</t>
  </si>
  <si>
    <r>
      <rPr>
        <sz val="11"/>
        <color rgb="FF000000"/>
        <rFont val="Aptos Narrow"/>
        <family val="2"/>
      </rPr>
      <t>Mitoitus arvioidaan keskiverto-opiskelijan opintojakson suorittamiseen käyttämän työmäärän mukaan. 1 opintopiste vastaa 27 tuntia opiskelijan työtä. mitoitusslaskuri on tarkoitettu opettajalle työkaluksi opintojaksototeutuksen suunnitteluun.</t>
    </r>
    <r>
      <rPr>
        <b/>
        <sz val="11"/>
        <color rgb="FF000000"/>
        <rFont val="Aptos Narrow"/>
        <family val="2"/>
      </rPr>
      <t xml:space="preserve"> </t>
    </r>
    <r>
      <rPr>
        <b/>
        <i/>
        <sz val="11"/>
        <color rgb="FF000000"/>
        <rFont val="Aptos Narrow"/>
        <family val="2"/>
      </rPr>
      <t xml:space="preserve">Voit täyttää vain taulukon vaaleanpunaisia soluja.
</t>
    </r>
    <r>
      <rPr>
        <sz val="11"/>
        <color rgb="FF000000"/>
        <rFont val="Aptos Narrow"/>
        <family val="2"/>
      </rPr>
      <t xml:space="preserve">
Opinnon ohjeisiin on hyvä kirjoittaa arvio siitä, kuinka paljon mihinkin tekemiseen kannattaa keskimäärin varata aikaa. Tämän voi tehdä esimerkiksi moduuli- tai osiotasolla.</t>
    </r>
  </si>
  <si>
    <t>OPINTO:</t>
  </si>
  <si>
    <t>Opinnon laajuus opintopisteinä</t>
  </si>
  <si>
    <t xml:space="preserve"> Opintopistettä</t>
  </si>
  <si>
    <t>Opinnon laajuus tunteina</t>
  </si>
  <si>
    <t xml:space="preserve"> Tuntia</t>
  </si>
  <si>
    <t>Verkko-oppimisympäristöön ja ohjeisiin perehtyminen</t>
  </si>
  <si>
    <t>Mitoitus</t>
  </si>
  <si>
    <t>Aika tunteina</t>
  </si>
  <si>
    <t>Yleisten ohjeiden lukeminen</t>
  </si>
  <si>
    <t>20 min</t>
  </si>
  <si>
    <t>Verkko-oppimisympäristöön tutustuminen</t>
  </si>
  <si>
    <r>
      <rPr>
        <b/>
        <sz val="11"/>
        <color rgb="FF000000"/>
        <rFont val="Aptos Narrow"/>
        <family val="2"/>
      </rPr>
      <t xml:space="preserve">Tekstin lukeminen </t>
    </r>
    <r>
      <rPr>
        <sz val="11"/>
        <color rgb="FF000000"/>
        <rFont val="Aptos Narrow"/>
        <family val="2"/>
      </rPr>
      <t>(1 sivu on n. 250 sanaa)</t>
    </r>
  </si>
  <si>
    <t>Sivua</t>
  </si>
  <si>
    <t>Yleisen tekstin silmäily*</t>
  </si>
  <si>
    <t>13-15 sivua tunnissa</t>
  </si>
  <si>
    <t>Vaativan tekstin silmäily**</t>
  </si>
  <si>
    <t>10-12 sivua tunnissa</t>
  </si>
  <si>
    <t>Yleisen tekstin ymmärtävä lukeminen</t>
  </si>
  <si>
    <t>7-9 sivua tunnissa</t>
  </si>
  <si>
    <t>Vaativan tekstin ymmärtävä lukeminen</t>
  </si>
  <si>
    <t>6-7 sivua tunnissa</t>
  </si>
  <si>
    <t>* Yleinen teksti: Yleistä arkitekstiä, missä ei juurikaan uutta sanastoa ja/tai käsitteitä.</t>
  </si>
  <si>
    <t>** Vaativa teksti: Vaativampaa tieteellistä tekstiä, jossa lukijalle uutta sanastoa ja/tai käsitteitä.</t>
  </si>
  <si>
    <t>Media</t>
  </si>
  <si>
    <t>Median kesto</t>
  </si>
  <si>
    <t>Videot (minuutteina)</t>
  </si>
  <si>
    <t>Median kokonaiskesto kerrottuna 1,5</t>
  </si>
  <si>
    <t>Podcastit (minuutteina)</t>
  </si>
  <si>
    <t>Kuvallisten ilmaisujen määrä</t>
  </si>
  <si>
    <t>Infograafit, kaaviot, tilastot ja muut kuvalliset tietoilmaisut</t>
  </si>
  <si>
    <t>5 minuuttia per kuvallinen tiedonilmaisu</t>
  </si>
  <si>
    <r>
      <rPr>
        <b/>
        <sz val="11"/>
        <color rgb="FF000000"/>
        <rFont val="Aptos Narrow"/>
        <family val="2"/>
      </rPr>
      <t xml:space="preserve">Tekstin tuottaminen </t>
    </r>
    <r>
      <rPr>
        <sz val="11"/>
        <color rgb="FF000000"/>
        <rFont val="Aptos Narrow"/>
        <family val="2"/>
      </rPr>
      <t>(1 sivu on n. 250 sanaa)</t>
    </r>
  </si>
  <si>
    <t>Helppo teksti</t>
  </si>
  <si>
    <t>1,5 tuntia/1 sivu</t>
  </si>
  <si>
    <t>Vaativa teksti</t>
  </si>
  <si>
    <t>2,5 tuntia/1 sivu</t>
  </si>
  <si>
    <t>Keskustelualuetehtävä, mielipiteen tai ajatuksen ilmaiseminen, kokemusten reflektointi yms.</t>
  </si>
  <si>
    <t>1 tunti/ 1 sivu</t>
  </si>
  <si>
    <t>Testit</t>
  </si>
  <si>
    <t>Kysymysten määrä</t>
  </si>
  <si>
    <t>2 minuuttia per kysymys</t>
  </si>
  <si>
    <t>Syvällistä soveltamista vaativien kysymysten määrä (Esim. case-esimerkkeihin perustuvat)</t>
  </si>
  <si>
    <t>5 minuuttia per kysymys</t>
  </si>
  <si>
    <t>Pelilliset ja interaktiiviset elementit</t>
  </si>
  <si>
    <t>Elementtien määrä</t>
  </si>
  <si>
    <t>Yksinkertainen tiedon visualisointi interaktiivisilla ja/tai pelillisillä työkaluilla *</t>
  </si>
  <si>
    <t>2 minuuttia/elementti</t>
  </si>
  <si>
    <t>Kertaaminen/harjoittelu interaktiivisilla ja/tai pelillisillä työkaluilla **</t>
  </si>
  <si>
    <t>15 minuuttia/elementti</t>
  </si>
  <si>
    <t>Laaja tiedon omaksuminen, soveltaminen ja arvioiminen interaktiivisilla ja/tai pelillisillä työkaluilla ***</t>
  </si>
  <si>
    <t>30 minuuttia/elementti</t>
  </si>
  <si>
    <t>* Esim. H5P-työkaluilla tuotettu yksinkertainen Image Hotspot, Image Juxtaposition, Accordion.</t>
  </si>
  <si>
    <t>** Esim. H5P-työkaluilla tuotetut Dialog Cards, Drag &amp; Drop, Image Slider, Course Presentation yms.</t>
  </si>
  <si>
    <t>*** Esim. H5P- työkaluilla tuotetut Branching Scenario, Interactive Video ja Virtual Tour yms.</t>
  </si>
  <si>
    <t>Tunnit</t>
  </si>
  <si>
    <t>%</t>
  </si>
  <si>
    <t>Tekstin lukeminen</t>
  </si>
  <si>
    <t>Tekstin tuottaminen</t>
  </si>
  <si>
    <t>Ajankäyttö yhteensä</t>
  </si>
  <si>
    <t>Opintopisteet tällä ajankäytöllä</t>
  </si>
  <si>
    <t xml:space="preserve">Lähteet: </t>
  </si>
  <si>
    <t>Opintopistelaskuri. Helsingin yliopisto. https://blogs.helsinki.fi/viikkipeda/materiaaleja/</t>
  </si>
  <si>
    <t>Verkko-oppimisen muotoilukirja. 2019. Fitech.  https://fitech.io/app/uploads/2019/09/Verkko-oppimisen-muotoilukirja-v-1.4.1-web.pdf</t>
  </si>
  <si>
    <t>Beer, N. 2019. Estimating Student Workload During the Learning Design of Online Courses: Creating a Student Workload Calculator. Conference paper 18th European Conference on e-Learning. https://www.researchgate.net/publication/337486871_Estimating_Student_Workload_During_the_Learning_Design_of_Online_Courses_Creating_a_Student_Workload_Calculator</t>
  </si>
  <si>
    <t xml:space="preserve">Laurean yleinen opintojen kuormituslaskuri. </t>
  </si>
  <si>
    <t xml:space="preserve">Mitoituslaskurin ovat luoneet 09/2024: </t>
  </si>
  <si>
    <t>Husman, Katariina</t>
  </si>
  <si>
    <t>Kulomaa, Heli</t>
  </si>
  <si>
    <t>Leppä, Niklas</t>
  </si>
  <si>
    <t>Pekkarinen, Virve</t>
  </si>
  <si>
    <t>Tolonen, Tomi</t>
  </si>
  <si>
    <t>Laurea-ammattikorkeakoulu</t>
  </si>
  <si>
    <t>CC BY-SA</t>
  </si>
  <si>
    <t>Kysymyksten määrä (oikein, väärin, monivalinta, yhdistä yms.)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</si>
</sst>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242424"/>
      <name val="Aptos Narrow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8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color rgb="FF009FE3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9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CFFF"/>
        <bgColor indexed="64"/>
      </patternFill>
    </fill>
    <fill>
      <patternFill patternType="solid">
        <fgColor rgb="FFF4A6C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6B8D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8" fillId="2" borderId="0" xfId="0" applyFont="1" applyFill="1"/>
    <xf numFmtId="0" fontId="9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>
      <alignment horizontal="left"/>
    </xf>
    <xf numFmtId="0" fontId="10" fillId="3" borderId="5" xfId="0" applyFont="1" applyFill="1" applyBorder="1" applyAlignment="1">
      <alignment wrapText="1"/>
    </xf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0" xfId="0" applyFont="1" applyFill="1"/>
    <xf numFmtId="0" fontId="10" fillId="3" borderId="12" xfId="0" applyFont="1" applyFill="1" applyBorder="1"/>
    <xf numFmtId="0" fontId="10" fillId="3" borderId="13" xfId="0" applyFont="1" applyFill="1" applyBorder="1"/>
    <xf numFmtId="0" fontId="10" fillId="3" borderId="9" xfId="0" applyFont="1" applyFill="1" applyBorder="1"/>
    <xf numFmtId="0" fontId="10" fillId="3" borderId="10" xfId="0" applyFont="1" applyFill="1" applyBorder="1"/>
    <xf numFmtId="0" fontId="11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12"/>
    </xf>
    <xf numFmtId="1" fontId="9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0" xfId="0" applyFont="1" applyFill="1"/>
    <xf numFmtId="0" fontId="10" fillId="3" borderId="1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2" fontId="0" fillId="2" borderId="2" xfId="0" applyNumberFormat="1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0" fontId="10" fillId="2" borderId="1" xfId="0" applyFont="1" applyFill="1" applyBorder="1" applyAlignment="1">
      <alignment vertical="top"/>
    </xf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1" xfId="0" applyFont="1" applyFill="1" applyBorder="1"/>
    <xf numFmtId="1" fontId="13" fillId="2" borderId="2" xfId="0" applyNumberFormat="1" applyFont="1" applyFill="1" applyBorder="1" applyAlignment="1">
      <alignment horizontal="center"/>
    </xf>
    <xf numFmtId="164" fontId="10" fillId="3" borderId="15" xfId="0" applyNumberFormat="1" applyFont="1" applyFill="1" applyBorder="1"/>
    <xf numFmtId="164" fontId="10" fillId="3" borderId="3" xfId="0" applyNumberFormat="1" applyFont="1" applyFill="1" applyBorder="1"/>
    <xf numFmtId="164" fontId="10" fillId="3" borderId="14" xfId="0" applyNumberFormat="1" applyFont="1" applyFill="1" applyBorder="1"/>
    <xf numFmtId="164" fontId="10" fillId="3" borderId="0" xfId="0" applyNumberFormat="1" applyFont="1" applyFill="1"/>
    <xf numFmtId="164" fontId="10" fillId="3" borderId="10" xfId="0" applyNumberFormat="1" applyFont="1" applyFill="1" applyBorder="1"/>
    <xf numFmtId="164" fontId="10" fillId="3" borderId="16" xfId="0" applyNumberFormat="1" applyFont="1" applyFill="1" applyBorder="1" applyAlignment="1">
      <alignment horizontal="right"/>
    </xf>
    <xf numFmtId="164" fontId="10" fillId="3" borderId="17" xfId="0" applyNumberFormat="1" applyFont="1" applyFill="1" applyBorder="1" applyAlignment="1">
      <alignment horizontal="right"/>
    </xf>
    <xf numFmtId="164" fontId="10" fillId="3" borderId="18" xfId="0" applyNumberFormat="1" applyFont="1" applyFill="1" applyBorder="1" applyAlignment="1">
      <alignment horizontal="right"/>
    </xf>
    <xf numFmtId="164" fontId="10" fillId="3" borderId="8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9" fillId="2" borderId="0" xfId="0" applyFont="1" applyFill="1"/>
    <xf numFmtId="164" fontId="0" fillId="2" borderId="2" xfId="0" applyNumberForma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left"/>
    </xf>
    <xf numFmtId="2" fontId="1" fillId="3" borderId="4" xfId="0" applyNumberFormat="1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17" fillId="5" borderId="0" xfId="0" applyFont="1" applyFill="1"/>
    <xf numFmtId="0" fontId="18" fillId="5" borderId="0" xfId="0" applyFont="1" applyFill="1"/>
    <xf numFmtId="0" fontId="18" fillId="5" borderId="0" xfId="0" applyFont="1" applyFill="1" applyAlignment="1">
      <alignment horizontal="left"/>
    </xf>
    <xf numFmtId="0" fontId="0" fillId="2" borderId="3" xfId="0" applyFill="1" applyBorder="1" applyAlignment="1">
      <alignment vertical="top" wrapText="1"/>
    </xf>
    <xf numFmtId="0" fontId="0" fillId="2" borderId="3" xfId="0" applyFill="1" applyBorder="1" applyAlignment="1">
      <alignment vertical="top"/>
    </xf>
    <xf numFmtId="0" fontId="13" fillId="6" borderId="2" xfId="0" applyFon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>
      <alignment horizontal="left" vertical="top"/>
    </xf>
    <xf numFmtId="0" fontId="18" fillId="5" borderId="0" xfId="0" applyFont="1" applyFill="1" applyAlignment="1">
      <alignment vertical="top" wrapText="1"/>
    </xf>
    <xf numFmtId="0" fontId="10" fillId="2" borderId="3" xfId="0" applyFont="1" applyFill="1" applyBorder="1" applyAlignment="1">
      <alignment horizontal="left" vertical="center"/>
    </xf>
    <xf numFmtId="0" fontId="15" fillId="4" borderId="21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1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12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0" fillId="2" borderId="3" xfId="0" applyFill="1" applyBorder="1" applyAlignment="1">
      <alignment horizontal="left"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19" xfId="0" applyFont="1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</cellXfs>
  <cellStyles count="1">
    <cellStyle name="Normaali" xfId="0" builtinId="0"/>
  </cellStyles>
  <dxfs count="0"/>
  <tableStyles count="0" defaultTableStyle="TableStyleMedium2" defaultPivotStyle="PivotStyleMedium9"/>
  <colors>
    <mruColors>
      <color rgb="FFF6B8D4"/>
      <color rgb="FF65CFFF"/>
      <color rgb="FFF4A6C9"/>
      <color rgb="FFED6EA7"/>
      <color rgb="FF009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114300</xdr:rowOff>
    </xdr:from>
    <xdr:to>
      <xdr:col>3</xdr:col>
      <xdr:colOff>971550</xdr:colOff>
      <xdr:row>3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823435-4618-2EAA-CC1B-722D008DA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114300"/>
          <a:ext cx="657225" cy="6572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76"/>
  <sheetViews>
    <sheetView tabSelected="1" topLeftCell="A12" zoomScale="85" zoomScaleNormal="85" workbookViewId="0">
      <selection activeCell="D35" sqref="D35"/>
    </sheetView>
  </sheetViews>
  <sheetFormatPr defaultColWidth="8.69921875" defaultRowHeight="13.8"/>
  <cols>
    <col min="1" max="1" width="68" style="16" customWidth="1"/>
    <col min="2" max="2" width="21" style="16" customWidth="1"/>
    <col min="3" max="3" width="16.8984375" style="16" customWidth="1"/>
    <col min="4" max="4" width="15.3984375" style="17" customWidth="1"/>
    <col min="5" max="5" width="2.69921875" style="16" customWidth="1"/>
    <col min="6" max="6" width="17.09765625" style="17" customWidth="1"/>
    <col min="7" max="16384" width="8.69921875" style="16"/>
  </cols>
  <sheetData>
    <row r="2" spans="1:7" s="13" customFormat="1" ht="20.25" customHeight="1">
      <c r="A2" s="12" t="s">
        <v>0</v>
      </c>
      <c r="F2" s="14"/>
    </row>
    <row r="3" spans="1:7" ht="22.5" customHeight="1">
      <c r="A3" s="15" t="s">
        <v>1</v>
      </c>
      <c r="D3" s="14"/>
    </row>
    <row r="4" spans="1:7" s="1" customFormat="1" ht="21" customHeight="1">
      <c r="C4" s="53"/>
      <c r="D4" s="53"/>
      <c r="E4" s="53"/>
      <c r="F4" s="53"/>
      <c r="G4" s="53"/>
    </row>
    <row r="5" spans="1:7" s="1" customFormat="1" ht="90" customHeight="1">
      <c r="A5" s="70" t="s">
        <v>2</v>
      </c>
      <c r="B5" s="71"/>
      <c r="C5" s="71"/>
      <c r="D5" s="71"/>
      <c r="F5" s="3"/>
      <c r="G5" s="18"/>
    </row>
    <row r="6" spans="1:7" ht="15" customHeight="1"/>
    <row r="7" spans="1:7" s="1" customFormat="1" ht="21.75" customHeight="1">
      <c r="A7" s="69" t="s">
        <v>3</v>
      </c>
      <c r="B7" s="69"/>
      <c r="C7" s="69"/>
      <c r="D7" s="69"/>
      <c r="F7" s="3"/>
    </row>
    <row r="8" spans="1:7" s="1" customFormat="1" ht="15" customHeight="1">
      <c r="A8" s="2"/>
      <c r="B8" s="2"/>
      <c r="C8" s="2"/>
      <c r="D8" s="2"/>
      <c r="E8" s="2"/>
      <c r="F8" s="3"/>
    </row>
    <row r="9" spans="1:7" s="1" customFormat="1" ht="15" customHeight="1">
      <c r="A9" s="38" t="s">
        <v>4</v>
      </c>
      <c r="B9" s="39"/>
      <c r="C9" s="66">
        <v>1</v>
      </c>
      <c r="D9" s="40" t="s">
        <v>5</v>
      </c>
      <c r="F9" s="3"/>
    </row>
    <row r="10" spans="1:7" s="1" customFormat="1" ht="15" customHeight="1">
      <c r="A10" s="41" t="s">
        <v>6</v>
      </c>
      <c r="B10" s="39"/>
      <c r="C10" s="42">
        <f>C9*27</f>
        <v>27</v>
      </c>
      <c r="D10" s="40" t="s">
        <v>7</v>
      </c>
      <c r="F10" s="3"/>
    </row>
    <row r="11" spans="1:7" s="1" customFormat="1" ht="15" customHeight="1">
      <c r="A11" s="19"/>
      <c r="B11" s="20"/>
      <c r="C11" s="3"/>
      <c r="D11" s="3"/>
      <c r="E11" s="3"/>
      <c r="F11" s="3"/>
    </row>
    <row r="12" spans="1:7" ht="15" customHeight="1"/>
    <row r="13" spans="1:7" ht="15" customHeight="1">
      <c r="A13" s="32" t="s">
        <v>8</v>
      </c>
      <c r="B13" s="82" t="s">
        <v>9</v>
      </c>
      <c r="C13" s="36"/>
      <c r="D13" s="33" t="s">
        <v>10</v>
      </c>
    </row>
    <row r="14" spans="1:7" ht="15" customHeight="1">
      <c r="A14" s="73" t="s">
        <v>11</v>
      </c>
      <c r="B14" s="73" t="s">
        <v>12</v>
      </c>
      <c r="C14" s="34"/>
      <c r="D14" s="35">
        <v>0.3</v>
      </c>
    </row>
    <row r="15" spans="1:7" ht="15" customHeight="1" thickBot="1">
      <c r="A15" s="73" t="s">
        <v>13</v>
      </c>
      <c r="B15" s="73" t="s">
        <v>12</v>
      </c>
      <c r="C15" s="34"/>
      <c r="D15" s="35">
        <v>0.3</v>
      </c>
      <c r="F15" s="16"/>
    </row>
    <row r="16" spans="1:7" ht="15" customHeight="1" thickBot="1">
      <c r="C16" s="17"/>
      <c r="D16" s="58">
        <f>D14+D15</f>
        <v>0.6</v>
      </c>
      <c r="F16" s="31"/>
    </row>
    <row r="17" spans="1:7" ht="15" customHeight="1">
      <c r="C17" s="17"/>
    </row>
    <row r="18" spans="1:7" ht="15" customHeight="1">
      <c r="A18" s="74" t="s">
        <v>14</v>
      </c>
      <c r="B18" s="81" t="s">
        <v>9</v>
      </c>
      <c r="C18" s="29" t="s">
        <v>15</v>
      </c>
      <c r="D18" s="29" t="s">
        <v>10</v>
      </c>
      <c r="F18" s="21"/>
      <c r="G18" s="22"/>
    </row>
    <row r="19" spans="1:7" ht="15" customHeight="1">
      <c r="A19" s="65" t="s">
        <v>16</v>
      </c>
      <c r="B19" s="65" t="s">
        <v>17</v>
      </c>
      <c r="C19" s="59"/>
      <c r="D19" s="37">
        <f>C19/14</f>
        <v>0</v>
      </c>
      <c r="F19" s="21"/>
      <c r="G19" s="23"/>
    </row>
    <row r="20" spans="1:7" ht="15" customHeight="1">
      <c r="A20" s="65" t="s">
        <v>18</v>
      </c>
      <c r="B20" s="65" t="s">
        <v>19</v>
      </c>
      <c r="C20" s="59"/>
      <c r="D20" s="37">
        <f>C20/11</f>
        <v>0</v>
      </c>
      <c r="F20" s="21"/>
      <c r="G20" s="22"/>
    </row>
    <row r="21" spans="1:7" ht="15" customHeight="1">
      <c r="A21" s="65" t="s">
        <v>20</v>
      </c>
      <c r="B21" s="65" t="s">
        <v>21</v>
      </c>
      <c r="C21" s="59"/>
      <c r="D21" s="37">
        <f>C21/8</f>
        <v>0</v>
      </c>
      <c r="G21" s="23"/>
    </row>
    <row r="22" spans="1:7" ht="15" customHeight="1" thickBot="1">
      <c r="A22" s="65" t="s">
        <v>22</v>
      </c>
      <c r="B22" s="65" t="s">
        <v>23</v>
      </c>
      <c r="C22" s="59"/>
      <c r="D22" s="37">
        <f>C22/6.5</f>
        <v>0</v>
      </c>
      <c r="F22" s="16"/>
      <c r="G22" s="23"/>
    </row>
    <row r="23" spans="1:7" ht="15" customHeight="1" thickBot="1">
      <c r="A23" s="72" t="s">
        <v>24</v>
      </c>
      <c r="B23" s="80"/>
      <c r="C23" s="17"/>
      <c r="D23" s="56">
        <f>SUM(D19:D22)</f>
        <v>0</v>
      </c>
      <c r="G23" s="23"/>
    </row>
    <row r="24" spans="1:7" ht="15" customHeight="1">
      <c r="A24" s="72" t="s">
        <v>25</v>
      </c>
      <c r="C24" s="17"/>
      <c r="F24" s="21"/>
      <c r="G24" s="23"/>
    </row>
    <row r="25" spans="1:7" ht="15" customHeight="1">
      <c r="C25" s="17"/>
      <c r="F25" s="21"/>
      <c r="G25" s="23"/>
    </row>
    <row r="26" spans="1:7" ht="15" customHeight="1">
      <c r="A26" s="75" t="s">
        <v>26</v>
      </c>
      <c r="B26" s="75" t="s">
        <v>9</v>
      </c>
      <c r="C26" s="29" t="s">
        <v>27</v>
      </c>
      <c r="D26" s="29" t="s">
        <v>10</v>
      </c>
      <c r="F26" s="21"/>
      <c r="G26" s="23"/>
    </row>
    <row r="27" spans="1:7" ht="30.6" customHeight="1">
      <c r="A27" s="65" t="s">
        <v>28</v>
      </c>
      <c r="B27" s="64" t="s">
        <v>29</v>
      </c>
      <c r="C27" s="59"/>
      <c r="D27" s="67">
        <f>C27/60*1.5</f>
        <v>0</v>
      </c>
      <c r="F27" s="21"/>
      <c r="G27" s="23"/>
    </row>
    <row r="28" spans="1:7" ht="29.4" customHeight="1">
      <c r="A28" s="65" t="s">
        <v>30</v>
      </c>
      <c r="B28" s="64" t="s">
        <v>29</v>
      </c>
      <c r="C28" s="59"/>
      <c r="D28" s="67">
        <f>C28/60*1.5</f>
        <v>0</v>
      </c>
    </row>
    <row r="29" spans="1:7" ht="30" customHeight="1">
      <c r="A29" s="65"/>
      <c r="B29" s="83"/>
      <c r="C29" s="84" t="s">
        <v>31</v>
      </c>
      <c r="D29" s="78"/>
    </row>
    <row r="30" spans="1:7" ht="29.4" customHeight="1" thickBot="1">
      <c r="A30" s="76" t="s">
        <v>32</v>
      </c>
      <c r="B30" s="64" t="s">
        <v>33</v>
      </c>
      <c r="C30" s="59"/>
      <c r="D30" s="67">
        <f>C30/12</f>
        <v>0</v>
      </c>
      <c r="F30" s="16"/>
    </row>
    <row r="31" spans="1:7" ht="15" customHeight="1" thickBot="1">
      <c r="A31" s="25"/>
      <c r="B31" s="79"/>
      <c r="C31" s="17"/>
      <c r="D31" s="56">
        <f>SUM(D27:D30)</f>
        <v>0</v>
      </c>
    </row>
    <row r="32" spans="1:7" ht="15" customHeight="1">
      <c r="A32" s="25"/>
      <c r="B32" s="79"/>
      <c r="C32" s="17"/>
    </row>
    <row r="33" spans="1:11" ht="15" customHeight="1">
      <c r="A33" s="77" t="s">
        <v>34</v>
      </c>
      <c r="B33" s="81" t="s">
        <v>9</v>
      </c>
      <c r="C33" s="28" t="s">
        <v>15</v>
      </c>
      <c r="D33" s="28" t="s">
        <v>10</v>
      </c>
      <c r="K33" s="26"/>
    </row>
    <row r="34" spans="1:11" ht="15" customHeight="1">
      <c r="A34" s="65" t="s">
        <v>35</v>
      </c>
      <c r="B34" s="65" t="s">
        <v>36</v>
      </c>
      <c r="C34" s="59"/>
      <c r="D34" s="30">
        <f>C34*1.5</f>
        <v>0</v>
      </c>
      <c r="K34" s="26"/>
    </row>
    <row r="35" spans="1:11" ht="15" customHeight="1">
      <c r="A35" s="65" t="s">
        <v>37</v>
      </c>
      <c r="B35" s="65" t="s">
        <v>38</v>
      </c>
      <c r="C35" s="59"/>
      <c r="D35" s="30">
        <f>C35*2.5</f>
        <v>0</v>
      </c>
    </row>
    <row r="36" spans="1:11" ht="17.399999999999999" customHeight="1" thickBot="1">
      <c r="A36" s="64" t="s">
        <v>39</v>
      </c>
      <c r="B36" s="65" t="s">
        <v>40</v>
      </c>
      <c r="C36" s="59"/>
      <c r="D36" s="78">
        <f>C36</f>
        <v>0</v>
      </c>
      <c r="F36" s="16"/>
    </row>
    <row r="37" spans="1:11" ht="15" customHeight="1" thickBot="1">
      <c r="A37" s="24"/>
      <c r="B37" s="80"/>
      <c r="C37" s="17"/>
      <c r="D37" s="57">
        <f>SUM(D34:D36)</f>
        <v>0</v>
      </c>
    </row>
    <row r="38" spans="1:11" ht="15" customHeight="1">
      <c r="B38" s="80"/>
      <c r="C38" s="17"/>
    </row>
    <row r="39" spans="1:11" ht="15" customHeight="1">
      <c r="A39" s="75" t="s">
        <v>41</v>
      </c>
      <c r="B39" s="81" t="s">
        <v>9</v>
      </c>
      <c r="C39" s="29" t="s">
        <v>42</v>
      </c>
      <c r="D39" s="29" t="s">
        <v>10</v>
      </c>
    </row>
    <row r="40" spans="1:11" ht="15" customHeight="1">
      <c r="A40" s="64" t="s">
        <v>76</v>
      </c>
      <c r="B40" s="65" t="s">
        <v>43</v>
      </c>
      <c r="C40" s="59"/>
      <c r="D40" s="37">
        <f>C40/30</f>
        <v>0</v>
      </c>
    </row>
    <row r="41" spans="1:11" ht="32.4" customHeight="1" thickBot="1">
      <c r="A41" s="64" t="s">
        <v>44</v>
      </c>
      <c r="B41" s="65" t="s">
        <v>45</v>
      </c>
      <c r="C41" s="59"/>
      <c r="D41" s="67">
        <f>C41/12</f>
        <v>0</v>
      </c>
      <c r="F41" s="16"/>
    </row>
    <row r="42" spans="1:11" ht="15" customHeight="1" thickBot="1">
      <c r="A42" s="79"/>
      <c r="B42" s="80"/>
      <c r="C42" s="17"/>
      <c r="D42" s="56">
        <f>SUM(D40:D41)</f>
        <v>0</v>
      </c>
    </row>
    <row r="43" spans="1:11" ht="15" customHeight="1">
      <c r="A43" s="80"/>
      <c r="B43" s="80"/>
      <c r="C43" s="17"/>
    </row>
    <row r="44" spans="1:11" ht="15" customHeight="1">
      <c r="A44" s="81" t="s">
        <v>46</v>
      </c>
      <c r="B44" s="81" t="s">
        <v>9</v>
      </c>
      <c r="C44" s="55" t="s">
        <v>47</v>
      </c>
      <c r="D44" s="29" t="s">
        <v>10</v>
      </c>
    </row>
    <row r="45" spans="1:11" ht="15" customHeight="1">
      <c r="A45" s="78" t="s">
        <v>48</v>
      </c>
      <c r="B45" s="73" t="s">
        <v>49</v>
      </c>
      <c r="C45" s="60"/>
      <c r="D45" s="54">
        <f>C45/30</f>
        <v>0</v>
      </c>
    </row>
    <row r="46" spans="1:11" ht="15" customHeight="1">
      <c r="A46" s="64" t="s">
        <v>50</v>
      </c>
      <c r="B46" s="73" t="s">
        <v>51</v>
      </c>
      <c r="C46" s="60"/>
      <c r="D46" s="54">
        <f>C46/4</f>
        <v>0</v>
      </c>
    </row>
    <row r="47" spans="1:11" ht="30" customHeight="1" thickBot="1">
      <c r="A47" s="64" t="s">
        <v>52</v>
      </c>
      <c r="B47" s="73" t="s">
        <v>53</v>
      </c>
      <c r="C47" s="60"/>
      <c r="D47" s="54">
        <f>C47/2</f>
        <v>0</v>
      </c>
      <c r="F47" s="16"/>
    </row>
    <row r="48" spans="1:11" ht="15" customHeight="1" thickBot="1">
      <c r="A48" s="72" t="s">
        <v>54</v>
      </c>
      <c r="D48" s="56">
        <f>SUM(D45:D47)</f>
        <v>0</v>
      </c>
    </row>
    <row r="49" spans="1:4">
      <c r="A49" s="72" t="s">
        <v>55</v>
      </c>
      <c r="B49" s="24"/>
    </row>
    <row r="50" spans="1:4">
      <c r="A50" s="72" t="s">
        <v>56</v>
      </c>
    </row>
    <row r="51" spans="1:4" ht="15" thickBot="1">
      <c r="A51" s="80"/>
      <c r="C51" s="52" t="s">
        <v>57</v>
      </c>
      <c r="D51" s="52" t="s">
        <v>58</v>
      </c>
    </row>
    <row r="52" spans="1:4" ht="14.4">
      <c r="A52" s="4" t="s">
        <v>8</v>
      </c>
      <c r="B52" s="5"/>
      <c r="C52" s="43">
        <f>D16</f>
        <v>0.6</v>
      </c>
      <c r="D52" s="48">
        <f>C52/C58*100</f>
        <v>100</v>
      </c>
    </row>
    <row r="53" spans="1:4">
      <c r="A53" s="6" t="s">
        <v>59</v>
      </c>
      <c r="B53" s="7"/>
      <c r="C53" s="44">
        <f>D23</f>
        <v>0</v>
      </c>
      <c r="D53" s="49">
        <f>C53/C58*100</f>
        <v>0</v>
      </c>
    </row>
    <row r="54" spans="1:4">
      <c r="A54" s="6" t="s">
        <v>26</v>
      </c>
      <c r="B54" s="7"/>
      <c r="C54" s="44">
        <f>D31</f>
        <v>0</v>
      </c>
      <c r="D54" s="49">
        <f>C54/C58*100</f>
        <v>0</v>
      </c>
    </row>
    <row r="55" spans="1:4">
      <c r="A55" s="6" t="s">
        <v>60</v>
      </c>
      <c r="B55" s="7"/>
      <c r="C55" s="44">
        <f>D37</f>
        <v>0</v>
      </c>
      <c r="D55" s="49">
        <f>C55/C58*100</f>
        <v>0</v>
      </c>
    </row>
    <row r="56" spans="1:4">
      <c r="A56" s="6" t="s">
        <v>41</v>
      </c>
      <c r="B56" s="7"/>
      <c r="C56" s="44">
        <f>D42</f>
        <v>0</v>
      </c>
      <c r="D56" s="49">
        <f>C56/C58*100</f>
        <v>0</v>
      </c>
    </row>
    <row r="57" spans="1:4" ht="14.4" thickBot="1">
      <c r="A57" s="8" t="s">
        <v>46</v>
      </c>
      <c r="B57" s="9"/>
      <c r="C57" s="45">
        <f>D48</f>
        <v>0</v>
      </c>
      <c r="D57" s="50">
        <f>C57/C58*100</f>
        <v>0</v>
      </c>
    </row>
    <row r="58" spans="1:4" ht="14.4" thickTop="1">
      <c r="A58" s="6" t="s">
        <v>61</v>
      </c>
      <c r="B58" s="7"/>
      <c r="C58" s="46">
        <f>SUM(C52:C57)</f>
        <v>0.6</v>
      </c>
      <c r="D58" s="51">
        <f>SUM(D52:D57)</f>
        <v>100</v>
      </c>
    </row>
    <row r="59" spans="1:4" ht="14.4" thickBot="1">
      <c r="A59" s="10" t="s">
        <v>62</v>
      </c>
      <c r="B59" s="11"/>
      <c r="C59" s="47">
        <f>C58/27</f>
        <v>2.2222222222222223E-2</v>
      </c>
      <c r="D59" s="27"/>
    </row>
    <row r="63" spans="1:4" ht="14.4">
      <c r="A63" s="61" t="s">
        <v>63</v>
      </c>
      <c r="B63" s="62"/>
      <c r="C63" s="62"/>
      <c r="D63" s="63"/>
    </row>
    <row r="64" spans="1:4" ht="14.4">
      <c r="A64" s="62" t="s">
        <v>64</v>
      </c>
      <c r="B64" s="62"/>
      <c r="C64" s="62"/>
      <c r="D64" s="63"/>
    </row>
    <row r="65" spans="1:4" ht="14.4">
      <c r="A65" s="62" t="s">
        <v>65</v>
      </c>
      <c r="B65" s="62"/>
      <c r="C65" s="62"/>
      <c r="D65" s="63"/>
    </row>
    <row r="66" spans="1:4" ht="60.75" customHeight="1">
      <c r="A66" s="68" t="s">
        <v>66</v>
      </c>
      <c r="B66" s="68"/>
      <c r="C66" s="68"/>
      <c r="D66" s="68"/>
    </row>
    <row r="67" spans="1:4" ht="14.4">
      <c r="A67" s="62" t="s">
        <v>67</v>
      </c>
      <c r="B67" s="62"/>
      <c r="C67" s="62"/>
      <c r="D67" s="63"/>
    </row>
    <row r="69" spans="1:4">
      <c r="A69" s="15" t="s">
        <v>68</v>
      </c>
    </row>
    <row r="70" spans="1:4">
      <c r="A70" s="16" t="s">
        <v>69</v>
      </c>
    </row>
    <row r="71" spans="1:4">
      <c r="A71" s="16" t="s">
        <v>70</v>
      </c>
    </row>
    <row r="72" spans="1:4">
      <c r="A72" s="16" t="s">
        <v>71</v>
      </c>
    </row>
    <row r="73" spans="1:4">
      <c r="A73" s="16" t="s">
        <v>72</v>
      </c>
    </row>
    <row r="74" spans="1:4">
      <c r="A74" s="16" t="s">
        <v>73</v>
      </c>
    </row>
    <row r="75" spans="1:4">
      <c r="A75" s="15" t="s">
        <v>74</v>
      </c>
    </row>
    <row r="76" spans="1:4">
      <c r="A76" s="16" t="s">
        <v>75</v>
      </c>
    </row>
  </sheetData>
  <sheetProtection sheet="1" objects="1" scenarios="1"/>
  <protectedRanges>
    <protectedRange sqref="C47" name="Range17"/>
    <protectedRange sqref="C46" name="Kertaaminen pelillinen"/>
    <protectedRange sqref="C45" name="Yksinkertainen pelillinen"/>
    <protectedRange sqref="C41" name="Soveltavat kysymykset"/>
    <protectedRange sqref="C40" name="Kysymykset"/>
    <protectedRange sqref="C36" name="Keskustelutehtävä tms."/>
    <protectedRange sqref="C35" name="Vaativa teksti"/>
    <protectedRange sqref="C34" name="Helppo teksti"/>
    <protectedRange sqref="C30" name="Infograafit ym."/>
    <protectedRange sqref="C28" name="Podcastit minuutteina"/>
    <protectedRange sqref="C27" name="Videot minuutteina"/>
    <protectedRange sqref="C22" name="Vaativan tekstin ymmärtävä lukeminen"/>
    <protectedRange sqref="C21" name="Yleisen tekstin ymmärtävä lukeminen"/>
    <protectedRange sqref="C20" name="Vaativan tekstin silmäily"/>
    <protectedRange sqref="C19" name="Yleisen tekstin silmäly"/>
    <protectedRange sqref="C9" name="Opinnon laajuus"/>
    <protectedRange sqref="A7" name="Opinnon nimi"/>
  </protectedRanges>
  <mergeCells count="3">
    <mergeCell ref="A66:D66"/>
    <mergeCell ref="A7:D7"/>
    <mergeCell ref="A5:D5"/>
  </mergeCells>
  <pageMargins left="0.25" right="0.25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A6E072E5EB24F45A4CAFE0DD18C98B4" ma:contentTypeVersion="18" ma:contentTypeDescription="Luo uusi asiakirja." ma:contentTypeScope="" ma:versionID="9ee36455eec75bffc1eaccdd596aae1c">
  <xsd:schema xmlns:xsd="http://www.w3.org/2001/XMLSchema" xmlns:xs="http://www.w3.org/2001/XMLSchema" xmlns:p="http://schemas.microsoft.com/office/2006/metadata/properties" xmlns:ns2="4ce24072-3396-4bb1-a7a6-4c90deeba4f1" xmlns:ns3="b18b8b70-f8b1-40b1-8cce-dd08da2bfe69" xmlns:ns4="4cb4f1c2-1b8e-491c-9abf-3ae89a5f0e6c" targetNamespace="http://schemas.microsoft.com/office/2006/metadata/properties" ma:root="true" ma:fieldsID="042b8e23c61943f2f11d1910a9249ba3" ns2:_="" ns3:_="" ns4:_="">
    <xsd:import namespace="4ce24072-3396-4bb1-a7a6-4c90deeba4f1"/>
    <xsd:import namespace="b18b8b70-f8b1-40b1-8cce-dd08da2bfe69"/>
    <xsd:import namespace="4cb4f1c2-1b8e-491c-9abf-3ae89a5f0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24072-3396-4bb1-a7a6-4c90deeba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1b524aec-822c-496a-ac04-7365e57914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b8b70-f8b1-40b1-8cce-dd08da2bfe6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4f1c2-1b8e-491c-9abf-3ae89a5f0e6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9afd701-5b53-481b-b2a8-6dc3b4addcca}" ma:internalName="TaxCatchAll" ma:showField="CatchAllData" ma:web="b18b8b70-f8b1-40b1-8cce-dd08da2bfe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e24072-3396-4bb1-a7a6-4c90deeba4f1">
      <Terms xmlns="http://schemas.microsoft.com/office/infopath/2007/PartnerControls"/>
    </lcf76f155ced4ddcb4097134ff3c332f>
    <TaxCatchAll xmlns="4cb4f1c2-1b8e-491c-9abf-3ae89a5f0e6c" xsi:nil="true"/>
  </documentManagement>
</p:properties>
</file>

<file path=customXml/itemProps1.xml><?xml version="1.0" encoding="utf-8"?>
<ds:datastoreItem xmlns:ds="http://schemas.openxmlformats.org/officeDocument/2006/customXml" ds:itemID="{4A7ABE79-FEAF-4279-BD11-6C5A1338DB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175776-26CB-44C8-A0A7-35C6C85AD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24072-3396-4bb1-a7a6-4c90deeba4f1"/>
    <ds:schemaRef ds:uri="b18b8b70-f8b1-40b1-8cce-dd08da2bfe69"/>
    <ds:schemaRef ds:uri="4cb4f1c2-1b8e-491c-9abf-3ae89a5f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CBDE3F-C57F-4A04-BC3B-0C63C6FC7123}">
  <ds:schemaRefs>
    <ds:schemaRef ds:uri="http://schemas.microsoft.com/office/2006/metadata/properties"/>
    <ds:schemaRef ds:uri="http://schemas.microsoft.com/office/infopath/2007/PartnerControls"/>
    <ds:schemaRef ds:uri="4ce24072-3396-4bb1-a7a6-4c90deeba4f1"/>
    <ds:schemaRef ds:uri="4cb4f1c2-1b8e-491c-9abf-3ae89a5f0e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Mitoituslaskuri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Virve Pekkarinen</dc:creator>
  <cp:keywords/>
  <dc:description/>
  <cp:lastModifiedBy>Virve Pekkarinen</cp:lastModifiedBy>
  <cp:revision/>
  <dcterms:created xsi:type="dcterms:W3CDTF">2024-09-13T10:11:06Z</dcterms:created>
  <dcterms:modified xsi:type="dcterms:W3CDTF">2024-10-23T13:28:08Z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0x0101006A6E072E5EB24F45A4CAFE0DD18C98B4</vt:lpwstr>
  </property>
  <property fmtid="{D5CDD505-2E9C-101B-9397-08002B2CF9AE}" pid="3" name="MediaServiceImageTags">
    <vt:lpwstr/>
  </property>
</Properties>
</file>